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M11" i="1"/>
  <c r="O9" i="1"/>
  <c r="M9" i="1"/>
  <c r="O8" i="1"/>
  <c r="M8" i="1"/>
  <c r="M19" i="1" s="1"/>
  <c r="O19" i="1"/>
  <c r="O23" i="1"/>
  <c r="O26" i="1" s="1"/>
  <c r="AE19" i="1"/>
  <c r="AD19" i="1"/>
  <c r="AC19" i="1"/>
  <c r="AB19" i="1"/>
  <c r="AA19" i="1"/>
  <c r="Z19" i="1"/>
  <c r="Y19" i="1"/>
  <c r="I25" i="1" s="1"/>
  <c r="X19" i="1"/>
  <c r="H25" i="1" s="1"/>
  <c r="W19" i="1"/>
  <c r="G25" i="1" s="1"/>
  <c r="V19" i="1"/>
  <c r="F25" i="1" s="1"/>
  <c r="U19" i="1"/>
  <c r="E25" i="1" s="1"/>
  <c r="T19" i="1"/>
  <c r="S19" i="1"/>
  <c r="R19" i="1"/>
  <c r="Q19" i="1"/>
  <c r="P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D20" i="1"/>
  <c r="N19" i="1"/>
  <c r="N23" i="1"/>
  <c r="K23" i="1" l="1"/>
  <c r="F26" i="1"/>
  <c r="H26" i="1"/>
  <c r="L23" i="1"/>
  <c r="N25" i="1"/>
  <c r="M25" i="1"/>
  <c r="E26" i="1"/>
  <c r="G26" i="1"/>
  <c r="I26" i="1"/>
  <c r="M23" i="1"/>
  <c r="K25" i="1"/>
  <c r="L25" i="1"/>
  <c r="N26" i="1" l="1"/>
  <c r="M26" i="1"/>
  <c r="L26" i="1"/>
  <c r="K26" i="1"/>
</calcChain>
</file>

<file path=xl/sharedStrings.xml><?xml version="1.0" encoding="utf-8"?>
<sst xmlns="http://schemas.openxmlformats.org/spreadsheetml/2006/main" count="98" uniqueCount="63">
  <si>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</si>
  <si>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</si>
  <si>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</si>
  <si>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</si>
  <si>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</si>
  <si>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</si>
  <si>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</si>
  <si>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</si>
  <si>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</si>
  <si>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</si>
  <si>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</si>
  <si>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</si>
  <si>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</si>
  <si>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</si>
  <si>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</si>
  <si>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</si>
  <si>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</si>
  <si>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</si>
  <si>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</si>
  <si>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</si>
  <si>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</si>
  <si>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</si>
  <si>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</si>
  <si>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</si>
  <si>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</si>
  <si>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</si>
  <si>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</si>
  <si>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</si>
  <si>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</si>
  <si>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</si>
  <si>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</si>
  <si>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</si>
  <si>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</si>
  <si>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</si>
  <si>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</si>
  <si>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ViPa = Vihdin Pallo  (1967)</t>
  </si>
  <si>
    <t>Sanna Weurlander</t>
  </si>
  <si>
    <t>11.</t>
  </si>
  <si>
    <t>ViPa</t>
  </si>
  <si>
    <t>karsintasarja</t>
  </si>
  <si>
    <t>12.</t>
  </si>
  <si>
    <t>ykköspesis</t>
  </si>
  <si>
    <t>10.</t>
  </si>
  <si>
    <t>18.9.1982</t>
  </si>
  <si>
    <t>ENSIMMÄISET</t>
  </si>
  <si>
    <t>Ottelu</t>
  </si>
  <si>
    <t>1.  ottelu</t>
  </si>
  <si>
    <t>Lyöty juoksu</t>
  </si>
  <si>
    <t>Tuotu juoksu</t>
  </si>
  <si>
    <t>Kunnari</t>
  </si>
  <si>
    <t>suomensarja</t>
  </si>
  <si>
    <t>ViPa  2</t>
  </si>
  <si>
    <t>20.05. 2001  ViPa - Manse PP  2-1  (4-5, 2-1, 1-0)</t>
  </si>
  <si>
    <t xml:space="preserve">  18 v   8 kk   2 pv</t>
  </si>
  <si>
    <t>5.  ottelu</t>
  </si>
  <si>
    <t>03.06. 2001  ViPa - SiiPe  1-0  (7-3, 3-3)</t>
  </si>
  <si>
    <t xml:space="preserve">  18 v   8 kk 16 pv</t>
  </si>
  <si>
    <t>27.05. 2001  ViPa - Lippo  0-2  (2-3, 1-3)</t>
  </si>
  <si>
    <t>3.  ottelu</t>
  </si>
  <si>
    <t xml:space="preserve">  18 v   8 kk   9 pv</t>
  </si>
  <si>
    <t>15.  ottelu</t>
  </si>
  <si>
    <t>08.07. 2001  ViPa - KPK  1-2  (3-1, 6-7, 4-4, 3-5)</t>
  </si>
  <si>
    <t xml:space="preserve">  18 v   9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</si>
</sst>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1" fontId="1" fillId="8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13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8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86">
        <v>1997</v>
      </c>
      <c r="C4" s="86"/>
      <c r="D4" s="87" t="s">
        <v>51</v>
      </c>
      <c r="E4" s="88"/>
      <c r="F4" s="89" t="s">
        <v>50</v>
      </c>
      <c r="G4" s="90"/>
      <c r="H4" s="91"/>
      <c r="I4" s="86"/>
      <c r="J4" s="86"/>
      <c r="K4" s="86"/>
      <c r="L4" s="86"/>
      <c r="M4" s="86"/>
      <c r="N4" s="86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86">
        <v>1998</v>
      </c>
      <c r="C5" s="86"/>
      <c r="D5" s="87" t="s">
        <v>51</v>
      </c>
      <c r="E5" s="88"/>
      <c r="F5" s="89" t="s">
        <v>50</v>
      </c>
      <c r="G5" s="90"/>
      <c r="H5" s="91"/>
      <c r="I5" s="86"/>
      <c r="J5" s="86"/>
      <c r="K5" s="86"/>
      <c r="L5" s="86"/>
      <c r="M5" s="86"/>
      <c r="N5" s="86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86">
        <v>1999</v>
      </c>
      <c r="C6" s="86"/>
      <c r="D6" s="87" t="s">
        <v>51</v>
      </c>
      <c r="E6" s="88"/>
      <c r="F6" s="89" t="s">
        <v>50</v>
      </c>
      <c r="G6" s="90"/>
      <c r="H6" s="91"/>
      <c r="I6" s="86"/>
      <c r="J6" s="86"/>
      <c r="K6" s="86"/>
      <c r="L6" s="86"/>
      <c r="M6" s="86"/>
      <c r="N6" s="86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86">
        <v>2000</v>
      </c>
      <c r="C7" s="86"/>
      <c r="D7" s="87" t="s">
        <v>51</v>
      </c>
      <c r="E7" s="88"/>
      <c r="F7" s="89" t="s">
        <v>50</v>
      </c>
      <c r="G7" s="90"/>
      <c r="H7" s="91"/>
      <c r="I7" s="86"/>
      <c r="J7" s="86"/>
      <c r="K7" s="86"/>
      <c r="L7" s="86"/>
      <c r="M7" s="86"/>
      <c r="N7" s="86"/>
      <c r="O7" s="37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7">
        <v>2001</v>
      </c>
      <c r="C8" s="27" t="s">
        <v>37</v>
      </c>
      <c r="D8" s="29" t="s">
        <v>38</v>
      </c>
      <c r="E8" s="59">
        <v>24</v>
      </c>
      <c r="F8" s="27">
        <v>5</v>
      </c>
      <c r="G8" s="27">
        <v>8</v>
      </c>
      <c r="H8" s="27">
        <v>15</v>
      </c>
      <c r="I8" s="27">
        <v>69</v>
      </c>
      <c r="J8" s="27">
        <v>30</v>
      </c>
      <c r="K8" s="27">
        <v>18</v>
      </c>
      <c r="L8" s="27">
        <v>8</v>
      </c>
      <c r="M8" s="27">
        <f>PRODUCT(F8+G8)</f>
        <v>13</v>
      </c>
      <c r="N8" s="60">
        <v>0.47299999999999998</v>
      </c>
      <c r="O8" s="37">
        <f>PRODUCT(I8/N8)</f>
        <v>145.87737843551798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2</v>
      </c>
      <c r="X8" s="28">
        <v>7</v>
      </c>
      <c r="Y8" s="28">
        <v>26</v>
      </c>
      <c r="Z8" s="27"/>
      <c r="AA8" s="27"/>
      <c r="AB8" s="27"/>
      <c r="AC8" s="27"/>
      <c r="AD8" s="27"/>
      <c r="AE8" s="27"/>
      <c r="AF8" s="61" t="s">
        <v>39</v>
      </c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2002</v>
      </c>
      <c r="C9" s="27" t="s">
        <v>40</v>
      </c>
      <c r="D9" s="29" t="s">
        <v>38</v>
      </c>
      <c r="E9" s="59">
        <v>23</v>
      </c>
      <c r="F9" s="27">
        <v>0</v>
      </c>
      <c r="G9" s="27">
        <v>1</v>
      </c>
      <c r="H9" s="27">
        <v>14</v>
      </c>
      <c r="I9" s="27">
        <v>73</v>
      </c>
      <c r="J9" s="27">
        <v>45</v>
      </c>
      <c r="K9" s="27">
        <v>24</v>
      </c>
      <c r="L9" s="27">
        <v>3</v>
      </c>
      <c r="M9" s="27">
        <f>PRODUCT(F9+G9)</f>
        <v>1</v>
      </c>
      <c r="N9" s="30">
        <v>0.51800000000000002</v>
      </c>
      <c r="O9" s="37">
        <f>PRODUCT(I9/N9)</f>
        <v>140.92664092664091</v>
      </c>
      <c r="P9" s="27"/>
      <c r="Q9" s="27"/>
      <c r="R9" s="27"/>
      <c r="S9" s="27"/>
      <c r="T9" s="27"/>
      <c r="U9" s="28">
        <v>7</v>
      </c>
      <c r="V9" s="28">
        <v>0</v>
      </c>
      <c r="W9" s="28">
        <v>4</v>
      </c>
      <c r="X9" s="28">
        <v>2</v>
      </c>
      <c r="Y9" s="28">
        <v>31</v>
      </c>
      <c r="Z9" s="27"/>
      <c r="AA9" s="27"/>
      <c r="AB9" s="27"/>
      <c r="AC9" s="27"/>
      <c r="AD9" s="27"/>
      <c r="AE9" s="27"/>
      <c r="AF9" s="61" t="s">
        <v>39</v>
      </c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62">
        <v>2003</v>
      </c>
      <c r="C10" s="62"/>
      <c r="D10" s="63" t="s">
        <v>38</v>
      </c>
      <c r="E10" s="64"/>
      <c r="F10" s="65" t="s">
        <v>41</v>
      </c>
      <c r="G10" s="67"/>
      <c r="H10" s="66"/>
      <c r="I10" s="62"/>
      <c r="J10" s="62"/>
      <c r="K10" s="62"/>
      <c r="L10" s="62"/>
      <c r="M10" s="62"/>
      <c r="N10" s="62"/>
      <c r="O10" s="37"/>
      <c r="P10" s="27"/>
      <c r="Q10" s="27"/>
      <c r="R10" s="27"/>
      <c r="S10" s="27"/>
      <c r="T10" s="27"/>
      <c r="U10" s="28">
        <v>6</v>
      </c>
      <c r="V10" s="28">
        <v>0</v>
      </c>
      <c r="W10" s="28">
        <v>2</v>
      </c>
      <c r="X10" s="28">
        <v>7</v>
      </c>
      <c r="Y10" s="28">
        <v>27</v>
      </c>
      <c r="Z10" s="27"/>
      <c r="AA10" s="27"/>
      <c r="AB10" s="27"/>
      <c r="AC10" s="27"/>
      <c r="AD10" s="27"/>
      <c r="AE10" s="27"/>
      <c r="AF10" s="61" t="s">
        <v>39</v>
      </c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2004</v>
      </c>
      <c r="C11" s="27" t="s">
        <v>42</v>
      </c>
      <c r="D11" s="29" t="s">
        <v>38</v>
      </c>
      <c r="E11" s="59">
        <v>20</v>
      </c>
      <c r="F11" s="27">
        <v>1</v>
      </c>
      <c r="G11" s="27">
        <v>12</v>
      </c>
      <c r="H11" s="27">
        <v>8</v>
      </c>
      <c r="I11" s="27">
        <v>53</v>
      </c>
      <c r="J11" s="27">
        <v>12</v>
      </c>
      <c r="K11" s="27">
        <v>10</v>
      </c>
      <c r="L11" s="27">
        <v>18</v>
      </c>
      <c r="M11" s="27">
        <f>PRODUCT(F11+G11)</f>
        <v>13</v>
      </c>
      <c r="N11" s="30">
        <v>0.495</v>
      </c>
      <c r="O11" s="37">
        <f>PRODUCT(I11/N11)</f>
        <v>107.07070707070707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5">
      <c r="A12" s="1"/>
      <c r="B12" s="27">
        <v>2005</v>
      </c>
      <c r="C12" s="33"/>
      <c r="D12" s="29"/>
      <c r="E12" s="59"/>
      <c r="F12" s="27"/>
      <c r="G12" s="27"/>
      <c r="H12" s="27"/>
      <c r="I12" s="27"/>
      <c r="J12" s="27"/>
      <c r="K12" s="27"/>
      <c r="L12" s="27"/>
      <c r="M12" s="27"/>
      <c r="N12" s="30"/>
      <c r="O12" s="37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7">
        <v>2006</v>
      </c>
      <c r="C13" s="33"/>
      <c r="D13" s="29"/>
      <c r="E13" s="59"/>
      <c r="F13" s="27"/>
      <c r="G13" s="27"/>
      <c r="H13" s="27"/>
      <c r="I13" s="27"/>
      <c r="J13" s="27"/>
      <c r="K13" s="27"/>
      <c r="L13" s="27"/>
      <c r="M13" s="27"/>
      <c r="N13" s="30"/>
      <c r="O13" s="37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5">
      <c r="A14" s="1"/>
      <c r="B14" s="86">
        <v>2007</v>
      </c>
      <c r="C14" s="86"/>
      <c r="D14" s="87" t="s">
        <v>38</v>
      </c>
      <c r="E14" s="88"/>
      <c r="F14" s="89" t="s">
        <v>50</v>
      </c>
      <c r="G14" s="90"/>
      <c r="H14" s="91"/>
      <c r="I14" s="86"/>
      <c r="J14" s="86"/>
      <c r="K14" s="86"/>
      <c r="L14" s="86"/>
      <c r="M14" s="86"/>
      <c r="N14" s="86"/>
      <c r="O14" s="37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62">
        <v>2008</v>
      </c>
      <c r="C15" s="62"/>
      <c r="D15" s="63" t="s">
        <v>38</v>
      </c>
      <c r="E15" s="64"/>
      <c r="F15" s="65" t="s">
        <v>41</v>
      </c>
      <c r="G15" s="67"/>
      <c r="H15" s="66"/>
      <c r="I15" s="62"/>
      <c r="J15" s="62"/>
      <c r="K15" s="62"/>
      <c r="L15" s="62"/>
      <c r="M15" s="62"/>
      <c r="N15" s="62"/>
      <c r="O15" s="37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27">
        <v>2009</v>
      </c>
      <c r="C16" s="33"/>
      <c r="D16" s="29"/>
      <c r="E16" s="59"/>
      <c r="F16" s="27"/>
      <c r="G16" s="27"/>
      <c r="H16" s="27"/>
      <c r="I16" s="27"/>
      <c r="J16" s="27"/>
      <c r="K16" s="27"/>
      <c r="L16" s="27"/>
      <c r="M16" s="27"/>
      <c r="N16" s="30"/>
      <c r="O16" s="37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27">
        <v>2010</v>
      </c>
      <c r="C17" s="33"/>
      <c r="D17" s="29"/>
      <c r="E17" s="59"/>
      <c r="F17" s="27"/>
      <c r="G17" s="27"/>
      <c r="H17" s="27"/>
      <c r="I17" s="27"/>
      <c r="J17" s="27"/>
      <c r="K17" s="27"/>
      <c r="L17" s="27"/>
      <c r="M17" s="27"/>
      <c r="N17" s="30"/>
      <c r="O17" s="37"/>
      <c r="P17" s="27"/>
      <c r="Q17" s="27"/>
      <c r="R17" s="27"/>
      <c r="S17" s="27"/>
      <c r="T17" s="27"/>
      <c r="U17" s="28"/>
      <c r="V17" s="28"/>
      <c r="W17" s="28"/>
      <c r="X17" s="28"/>
      <c r="Y17" s="28"/>
      <c r="Z17" s="27"/>
      <c r="AA17" s="27"/>
      <c r="AB17" s="27"/>
      <c r="AC17" s="27"/>
      <c r="AD17" s="27"/>
      <c r="AE17" s="27"/>
      <c r="AF17" s="14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62">
        <v>2011</v>
      </c>
      <c r="C18" s="62"/>
      <c r="D18" s="63" t="s">
        <v>38</v>
      </c>
      <c r="E18" s="64"/>
      <c r="F18" s="65" t="s">
        <v>41</v>
      </c>
      <c r="G18" s="67"/>
      <c r="H18" s="66"/>
      <c r="I18" s="62"/>
      <c r="J18" s="62"/>
      <c r="K18" s="62"/>
      <c r="L18" s="62"/>
      <c r="M18" s="62"/>
      <c r="N18" s="62"/>
      <c r="O18" s="37"/>
      <c r="P18" s="27"/>
      <c r="Q18" s="27"/>
      <c r="R18" s="27"/>
      <c r="S18" s="27"/>
      <c r="T18" s="27"/>
      <c r="U18" s="28"/>
      <c r="V18" s="28"/>
      <c r="W18" s="28"/>
      <c r="X18" s="28"/>
      <c r="Y18" s="28"/>
      <c r="Z18" s="27"/>
      <c r="AA18" s="27"/>
      <c r="AB18" s="27"/>
      <c r="AC18" s="27"/>
      <c r="AD18" s="27"/>
      <c r="AE18" s="27"/>
      <c r="AF18" s="14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7" t="s">
        <v>9</v>
      </c>
      <c r="C19" s="18"/>
      <c r="D19" s="16"/>
      <c r="E19" s="19">
        <f t="shared" ref="E19:M19" si="0">SUM(E8:E11)</f>
        <v>67</v>
      </c>
      <c r="F19" s="19">
        <f t="shared" si="0"/>
        <v>6</v>
      </c>
      <c r="G19" s="19">
        <f t="shared" si="0"/>
        <v>21</v>
      </c>
      <c r="H19" s="19">
        <f t="shared" si="0"/>
        <v>37</v>
      </c>
      <c r="I19" s="19">
        <f t="shared" si="0"/>
        <v>195</v>
      </c>
      <c r="J19" s="19">
        <f t="shared" si="0"/>
        <v>87</v>
      </c>
      <c r="K19" s="19">
        <f t="shared" si="0"/>
        <v>52</v>
      </c>
      <c r="L19" s="19">
        <f t="shared" si="0"/>
        <v>29</v>
      </c>
      <c r="M19" s="19">
        <f t="shared" si="0"/>
        <v>27</v>
      </c>
      <c r="N19" s="31">
        <f>PRODUCT(I19/O19)</f>
        <v>0.49508127055021089</v>
      </c>
      <c r="O19" s="32">
        <f t="shared" ref="O19:AE19" si="1">SUM(O8:O11)</f>
        <v>393.87472643286594</v>
      </c>
      <c r="P19" s="19">
        <f t="shared" si="1"/>
        <v>0</v>
      </c>
      <c r="Q19" s="19">
        <f t="shared" si="1"/>
        <v>0</v>
      </c>
      <c r="R19" s="19">
        <f t="shared" si="1"/>
        <v>0</v>
      </c>
      <c r="S19" s="19">
        <f t="shared" si="1"/>
        <v>0</v>
      </c>
      <c r="T19" s="19">
        <f t="shared" si="1"/>
        <v>0</v>
      </c>
      <c r="U19" s="19">
        <f t="shared" si="1"/>
        <v>20</v>
      </c>
      <c r="V19" s="19">
        <f t="shared" si="1"/>
        <v>0</v>
      </c>
      <c r="W19" s="19">
        <f t="shared" si="1"/>
        <v>8</v>
      </c>
      <c r="X19" s="19">
        <f t="shared" si="1"/>
        <v>16</v>
      </c>
      <c r="Y19" s="19">
        <f t="shared" si="1"/>
        <v>84</v>
      </c>
      <c r="Z19" s="19">
        <f t="shared" si="1"/>
        <v>0</v>
      </c>
      <c r="AA19" s="19">
        <f t="shared" si="1"/>
        <v>0</v>
      </c>
      <c r="AB19" s="19">
        <f t="shared" si="1"/>
        <v>0</v>
      </c>
      <c r="AC19" s="19">
        <f t="shared" si="1"/>
        <v>0</v>
      </c>
      <c r="AD19" s="19">
        <f t="shared" si="1"/>
        <v>0</v>
      </c>
      <c r="AE19" s="19">
        <f t="shared" si="1"/>
        <v>0</v>
      </c>
      <c r="AF19" s="14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29" t="s">
        <v>2</v>
      </c>
      <c r="C20" s="33"/>
      <c r="D20" s="34">
        <f>SUM(F19:H19)+((I19-F19-G19)/3)+(E19/3)+(Z19*25)+(AA19*25)+(AB19*10)+(AC19*25)+(AD19*20)+(AE19*15)</f>
        <v>142.33333333333334</v>
      </c>
      <c r="E20" s="1"/>
      <c r="F20" s="1"/>
      <c r="G20" s="1"/>
      <c r="H20" s="1"/>
      <c r="I20" s="1"/>
      <c r="J20" s="1"/>
      <c r="K20" s="1"/>
      <c r="L20" s="1"/>
      <c r="M20" s="1"/>
      <c r="N20" s="35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36"/>
      <c r="AE20" s="1"/>
      <c r="AF20" s="1"/>
      <c r="AG20" s="24"/>
      <c r="AH20" s="9"/>
      <c r="AI20" s="9"/>
      <c r="AJ20" s="9"/>
      <c r="AK20" s="9"/>
      <c r="AL20" s="9"/>
    </row>
    <row r="21" spans="1:38" s="10" customFormat="1" ht="15" customHeight="1" x14ac:dyDescent="0.25">
      <c r="A21" s="1"/>
      <c r="B21" s="1"/>
      <c r="C21" s="1"/>
      <c r="D21" s="25"/>
      <c r="E21" s="1"/>
      <c r="F21" s="1"/>
      <c r="G21" s="1"/>
      <c r="H21" s="1"/>
      <c r="I21" s="1"/>
      <c r="J21" s="1"/>
      <c r="K21" s="1"/>
      <c r="L21" s="1"/>
      <c r="M21" s="1"/>
      <c r="N21" s="35"/>
      <c r="O21" s="37"/>
      <c r="P21" s="1"/>
      <c r="Q21" s="38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23" t="s">
        <v>16</v>
      </c>
      <c r="C22" s="40"/>
      <c r="D22" s="40"/>
      <c r="E22" s="19" t="s">
        <v>4</v>
      </c>
      <c r="F22" s="19" t="s">
        <v>13</v>
      </c>
      <c r="G22" s="16" t="s">
        <v>14</v>
      </c>
      <c r="H22" s="19" t="s">
        <v>15</v>
      </c>
      <c r="I22" s="19" t="s">
        <v>3</v>
      </c>
      <c r="J22" s="1"/>
      <c r="K22" s="19" t="s">
        <v>25</v>
      </c>
      <c r="L22" s="19" t="s">
        <v>26</v>
      </c>
      <c r="M22" s="19" t="s">
        <v>27</v>
      </c>
      <c r="N22" s="31" t="s">
        <v>33</v>
      </c>
      <c r="O22" s="25"/>
      <c r="P22" s="41" t="s">
        <v>44</v>
      </c>
      <c r="Q22" s="13"/>
      <c r="R22" s="13"/>
      <c r="S22" s="13"/>
      <c r="T22" s="68"/>
      <c r="U22" s="68"/>
      <c r="V22" s="68"/>
      <c r="W22" s="68"/>
      <c r="X22" s="68"/>
      <c r="Y22" s="13"/>
      <c r="Z22" s="13"/>
      <c r="AA22" s="13"/>
      <c r="AB22" s="13"/>
      <c r="AC22" s="13"/>
      <c r="AD22" s="13"/>
      <c r="AE22" s="13"/>
      <c r="AF22" s="69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1" t="s">
        <v>17</v>
      </c>
      <c r="C23" s="13"/>
      <c r="D23" s="42"/>
      <c r="E23" s="27">
        <f>PRODUCT(E19)</f>
        <v>67</v>
      </c>
      <c r="F23" s="27">
        <f>PRODUCT(F19)</f>
        <v>6</v>
      </c>
      <c r="G23" s="27">
        <f>PRODUCT(G19)</f>
        <v>21</v>
      </c>
      <c r="H23" s="27">
        <f>PRODUCT(H19)</f>
        <v>37</v>
      </c>
      <c r="I23" s="27">
        <f>PRODUCT(I19)</f>
        <v>195</v>
      </c>
      <c r="J23" s="1"/>
      <c r="K23" s="43">
        <f>PRODUCT((F23+G23)/E23)</f>
        <v>0.40298507462686567</v>
      </c>
      <c r="L23" s="43">
        <f>PRODUCT(H23/E23)</f>
        <v>0.55223880597014929</v>
      </c>
      <c r="M23" s="43">
        <f>PRODUCT(I23/E23)</f>
        <v>2.91044776119403</v>
      </c>
      <c r="N23" s="30">
        <f>PRODUCT(N19)</f>
        <v>0.49508127055021089</v>
      </c>
      <c r="O23" s="25">
        <f>PRODUCT(O19)</f>
        <v>393.87472643286594</v>
      </c>
      <c r="P23" s="70" t="s">
        <v>45</v>
      </c>
      <c r="Q23" s="71"/>
      <c r="R23" s="71"/>
      <c r="S23" s="72" t="s">
        <v>52</v>
      </c>
      <c r="T23" s="72"/>
      <c r="U23" s="72"/>
      <c r="V23" s="72"/>
      <c r="W23" s="72"/>
      <c r="X23" s="72"/>
      <c r="Y23" s="72"/>
      <c r="Z23" s="72"/>
      <c r="AA23" s="72"/>
      <c r="AB23" s="73"/>
      <c r="AC23" s="72"/>
      <c r="AD23" s="74" t="s">
        <v>46</v>
      </c>
      <c r="AE23" s="74"/>
      <c r="AF23" s="75" t="s">
        <v>53</v>
      </c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44" t="s">
        <v>18</v>
      </c>
      <c r="C24" s="45"/>
      <c r="D24" s="46"/>
      <c r="E24" s="27"/>
      <c r="F24" s="27"/>
      <c r="G24" s="27"/>
      <c r="H24" s="27"/>
      <c r="I24" s="27"/>
      <c r="J24" s="1"/>
      <c r="K24" s="43"/>
      <c r="L24" s="43"/>
      <c r="M24" s="43"/>
      <c r="N24" s="30"/>
      <c r="O24" s="25"/>
      <c r="P24" s="76" t="s">
        <v>47</v>
      </c>
      <c r="Q24" s="77"/>
      <c r="R24" s="77"/>
      <c r="S24" s="78" t="s">
        <v>55</v>
      </c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9" t="s">
        <v>54</v>
      </c>
      <c r="AE24" s="79"/>
      <c r="AF24" s="80" t="s">
        <v>56</v>
      </c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47" t="s">
        <v>19</v>
      </c>
      <c r="C25" s="48"/>
      <c r="D25" s="49"/>
      <c r="E25" s="28">
        <f>PRODUCT(U19)</f>
        <v>20</v>
      </c>
      <c r="F25" s="28">
        <f>PRODUCT(V19)</f>
        <v>0</v>
      </c>
      <c r="G25" s="28">
        <f>PRODUCT(W19)</f>
        <v>8</v>
      </c>
      <c r="H25" s="28">
        <f>PRODUCT(X19)</f>
        <v>16</v>
      </c>
      <c r="I25" s="28">
        <f>PRODUCT(Y19)</f>
        <v>84</v>
      </c>
      <c r="J25" s="1"/>
      <c r="K25" s="50">
        <f>PRODUCT((F25+G25)/E25)</f>
        <v>0.4</v>
      </c>
      <c r="L25" s="50">
        <f>PRODUCT(H25/E25)</f>
        <v>0.8</v>
      </c>
      <c r="M25" s="50">
        <f>PRODUCT(I25/E25)</f>
        <v>4.2</v>
      </c>
      <c r="N25" s="51">
        <f>PRODUCT(I25/O25)</f>
        <v>0.52830188679245282</v>
      </c>
      <c r="O25" s="25">
        <v>159</v>
      </c>
      <c r="P25" s="76" t="s">
        <v>48</v>
      </c>
      <c r="Q25" s="77"/>
      <c r="R25" s="77"/>
      <c r="S25" s="78" t="s">
        <v>57</v>
      </c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9" t="s">
        <v>58</v>
      </c>
      <c r="AE25" s="79"/>
      <c r="AF25" s="80" t="s">
        <v>59</v>
      </c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52" t="s">
        <v>20</v>
      </c>
      <c r="C26" s="53"/>
      <c r="D26" s="54"/>
      <c r="E26" s="19">
        <f>SUM(E23:E25)</f>
        <v>87</v>
      </c>
      <c r="F26" s="19">
        <f>SUM(F23:F25)</f>
        <v>6</v>
      </c>
      <c r="G26" s="19">
        <f>SUM(G23:G25)</f>
        <v>29</v>
      </c>
      <c r="H26" s="19">
        <f>SUM(H23:H25)</f>
        <v>53</v>
      </c>
      <c r="I26" s="19">
        <f>SUM(I23:I25)</f>
        <v>279</v>
      </c>
      <c r="J26" s="1"/>
      <c r="K26" s="55">
        <f>PRODUCT((F26+G26)/E26)</f>
        <v>0.40229885057471265</v>
      </c>
      <c r="L26" s="55">
        <f>PRODUCT(H26/E26)</f>
        <v>0.60919540229885061</v>
      </c>
      <c r="M26" s="55">
        <f>PRODUCT(I26/E26)</f>
        <v>3.2068965517241379</v>
      </c>
      <c r="N26" s="31">
        <f>PRODUCT(I26/O26)</f>
        <v>0.5046351129126504</v>
      </c>
      <c r="O26" s="25">
        <f>SUM(O23:O25)</f>
        <v>552.87472643286594</v>
      </c>
      <c r="P26" s="81" t="s">
        <v>49</v>
      </c>
      <c r="Q26" s="82"/>
      <c r="R26" s="82"/>
      <c r="S26" s="83" t="s">
        <v>61</v>
      </c>
      <c r="T26" s="83"/>
      <c r="U26" s="83"/>
      <c r="V26" s="83"/>
      <c r="W26" s="83"/>
      <c r="X26" s="83"/>
      <c r="Y26" s="83"/>
      <c r="Z26" s="83"/>
      <c r="AA26" s="83"/>
      <c r="AB26" s="83"/>
      <c r="AC26" s="83"/>
      <c r="AD26" s="84" t="s">
        <v>60</v>
      </c>
      <c r="AE26" s="84"/>
      <c r="AF26" s="85" t="s">
        <v>62</v>
      </c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36"/>
      <c r="C27" s="36"/>
      <c r="D27" s="36"/>
      <c r="E27" s="36"/>
      <c r="F27" s="36"/>
      <c r="G27" s="36"/>
      <c r="H27" s="36"/>
      <c r="I27" s="36"/>
      <c r="J27" s="1"/>
      <c r="K27" s="36"/>
      <c r="L27" s="36"/>
      <c r="M27" s="36"/>
      <c r="N27" s="35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 t="s">
        <v>34</v>
      </c>
      <c r="C28" s="1"/>
      <c r="D28" s="58" t="s">
        <v>35</v>
      </c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  <row r="203" spans="1:38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38"/>
      <c r="O203" s="25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39"/>
      <c r="AG203" s="24"/>
      <c r="AH203" s="9"/>
      <c r="AI203" s="9"/>
      <c r="AJ203" s="9"/>
      <c r="AK203" s="9"/>
      <c r="AL203" s="9"/>
    </row>
    <row r="204" spans="1:38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38"/>
      <c r="O204" s="25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39"/>
      <c r="AG204" s="24"/>
      <c r="AH204" s="9"/>
      <c r="AI204" s="9"/>
      <c r="AJ204" s="9"/>
      <c r="AK204" s="9"/>
      <c r="AL204" s="9"/>
    </row>
    <row r="205" spans="1:38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38"/>
      <c r="O205" s="25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39"/>
      <c r="AG205" s="24"/>
      <c r="AH205" s="9"/>
      <c r="AI205" s="9"/>
      <c r="AJ205" s="9"/>
      <c r="AK205" s="9"/>
      <c r="AL205" s="9"/>
    </row>
    <row r="206" spans="1:38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38"/>
      <c r="O206" s="25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39"/>
      <c r="AG206" s="24"/>
      <c r="AH206" s="9"/>
      <c r="AI206" s="9"/>
      <c r="AJ206" s="9"/>
      <c r="AK206" s="9"/>
      <c r="AL206" s="9"/>
    </row>
    <row r="207" spans="1:38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38"/>
      <c r="O207" s="25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39"/>
      <c r="AG207" s="24"/>
      <c r="AH207" s="9"/>
      <c r="AI207" s="9"/>
      <c r="AJ207" s="9"/>
      <c r="AK207" s="9"/>
      <c r="AL207" s="9"/>
    </row>
    <row r="208" spans="1:38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38"/>
      <c r="O208" s="25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39"/>
      <c r="AG208" s="24"/>
      <c r="AH208" s="9"/>
      <c r="AI208" s="9"/>
      <c r="AJ208" s="9"/>
      <c r="AK208" s="9"/>
      <c r="AL208" s="9"/>
    </row>
    <row r="209" spans="1:38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38"/>
      <c r="O209" s="25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39"/>
      <c r="AG209" s="24"/>
      <c r="AH209" s="9"/>
      <c r="AI209" s="9"/>
      <c r="AJ209" s="9"/>
      <c r="AK209" s="9"/>
      <c r="AL209" s="9"/>
    </row>
    <row r="210" spans="1:38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38"/>
      <c r="O210" s="25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39"/>
      <c r="AG210" s="24"/>
      <c r="AH210" s="9"/>
      <c r="AI210" s="9"/>
      <c r="AJ210" s="9"/>
      <c r="AK210" s="9"/>
      <c r="AL210" s="9"/>
    </row>
    <row r="211" spans="1:38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38"/>
      <c r="O211" s="25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39"/>
      <c r="AG211" s="24"/>
      <c r="AH211" s="9"/>
      <c r="AI211" s="9"/>
      <c r="AJ211" s="9"/>
      <c r="AK211" s="9"/>
      <c r="AL211" s="9"/>
    </row>
    <row r="212" spans="1:38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38"/>
      <c r="O212" s="25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39"/>
      <c r="AG212" s="24"/>
      <c r="AH212" s="9"/>
      <c r="AI212" s="9"/>
      <c r="AJ212" s="9"/>
      <c r="AK212" s="9"/>
      <c r="AL212" s="9"/>
    </row>
    <row r="213" spans="1:38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38"/>
      <c r="O213" s="25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39"/>
      <c r="AG213" s="24"/>
      <c r="AH213" s="9"/>
      <c r="AI213" s="9"/>
      <c r="AJ213" s="9"/>
      <c r="AK213" s="9"/>
      <c r="AL213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2019-02-02T15:17:42Z</dcterms:modified>
</cp:coreProperties>
</file>